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\iCloudDrive\STW\Forms\"/>
    </mc:Choice>
  </mc:AlternateContent>
  <bookViews>
    <workbookView xWindow="0" yWindow="0" windowWidth="34725" windowHeight="18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</calcChain>
</file>

<file path=xl/sharedStrings.xml><?xml version="1.0" encoding="utf-8"?>
<sst xmlns="http://schemas.openxmlformats.org/spreadsheetml/2006/main" count="15" uniqueCount="8">
  <si>
    <t>Enter $ Risk</t>
  </si>
  <si>
    <t>&lt;&lt;&lt; Enter</t>
  </si>
  <si>
    <t>Increments</t>
  </si>
  <si>
    <t xml:space="preserve"> </t>
  </si>
  <si>
    <t xml:space="preserve">Shares </t>
  </si>
  <si>
    <t>Shares</t>
  </si>
  <si>
    <t>Share Size Calculator</t>
  </si>
  <si>
    <t>Stop Dist.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</si>
</sst>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1"/>
  <sheetViews>
    <sheetView tabSelected="1" workbookViewId="0">
      <selection activeCell="P12" sqref="P12"/>
    </sheetView>
  </sheetViews>
  <sheetFormatPr defaultRowHeight="15" x14ac:dyDescent="0.25"/>
  <cols>
    <col min="1" max="1" width="4.140625" customWidth="1"/>
    <col min="2" max="2" width="2.7109375" customWidth="1"/>
    <col min="3" max="3" width="10.85546875" customWidth="1"/>
    <col min="4" max="4" width="9.5703125" customWidth="1"/>
    <col min="5" max="5" width="9.42578125" customWidth="1"/>
    <col min="6" max="6" width="6.85546875" bestFit="1" customWidth="1"/>
    <col min="7" max="7" width="11" customWidth="1"/>
    <col min="9" max="9" width="10.42578125" customWidth="1"/>
    <col min="10" max="10" width="2.28515625" customWidth="1"/>
    <col min="13" max="13" width="3.7109375" customWidth="1"/>
  </cols>
  <sheetData>
    <row r="1" spans="1:51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21" x14ac:dyDescent="0.35">
      <c r="A3" s="1"/>
      <c r="B3" s="3"/>
      <c r="C3" s="3"/>
      <c r="D3" s="10" t="s">
        <v>6</v>
      </c>
      <c r="E3" s="10"/>
      <c r="F3" s="10"/>
      <c r="G3" s="10"/>
      <c r="H3" s="10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8" customHeight="1" x14ac:dyDescent="0.25">
      <c r="A5" s="1"/>
      <c r="B5" s="3"/>
      <c r="C5" s="4" t="s">
        <v>0</v>
      </c>
      <c r="D5" s="5">
        <v>200</v>
      </c>
      <c r="E5" s="6" t="s">
        <v>1</v>
      </c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20.25" customHeight="1" x14ac:dyDescent="0.25">
      <c r="A6" s="1"/>
      <c r="B6" s="3"/>
      <c r="C6" s="4" t="s">
        <v>2</v>
      </c>
      <c r="D6" s="5">
        <v>0.25</v>
      </c>
      <c r="E6" s="6" t="s">
        <v>1</v>
      </c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"/>
      <c r="B7" s="3"/>
      <c r="C7" s="3"/>
      <c r="D7" s="3"/>
      <c r="E7" s="3" t="s">
        <v>3</v>
      </c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1"/>
      <c r="B8" s="3"/>
      <c r="C8" s="7" t="s">
        <v>4</v>
      </c>
      <c r="D8" s="8" t="s">
        <v>7</v>
      </c>
      <c r="E8" s="3"/>
      <c r="F8" s="7" t="s">
        <v>5</v>
      </c>
      <c r="G8" s="8" t="s">
        <v>7</v>
      </c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51" x14ac:dyDescent="0.25">
      <c r="A9" s="1"/>
      <c r="B9" s="3"/>
      <c r="C9" s="9">
        <f>D5/D6</f>
        <v>800</v>
      </c>
      <c r="D9" s="8">
        <f>D6</f>
        <v>0.25</v>
      </c>
      <c r="E9" s="3"/>
      <c r="F9" s="9">
        <f>D5/(D6*11)</f>
        <v>72.727272727272734</v>
      </c>
      <c r="G9" s="8">
        <f>D6*11</f>
        <v>2.75</v>
      </c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51" x14ac:dyDescent="0.25">
      <c r="A10" s="1"/>
      <c r="B10" s="3"/>
      <c r="C10" s="9">
        <f>D5/(D6*2)</f>
        <v>400</v>
      </c>
      <c r="D10" s="8">
        <f>D6*2</f>
        <v>0.5</v>
      </c>
      <c r="E10" s="3"/>
      <c r="F10" s="9">
        <f>D5/(D6*12)</f>
        <v>66.666666666666671</v>
      </c>
      <c r="G10" s="8">
        <f>D6*12</f>
        <v>3</v>
      </c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51" x14ac:dyDescent="0.25">
      <c r="A11" s="1"/>
      <c r="B11" s="3"/>
      <c r="C11" s="9">
        <f>D5/(D6*3)</f>
        <v>266.66666666666669</v>
      </c>
      <c r="D11" s="8">
        <f>D6*3</f>
        <v>0.75</v>
      </c>
      <c r="E11" s="3"/>
      <c r="F11" s="9">
        <f>D5/(D6*13)</f>
        <v>61.53846153846154</v>
      </c>
      <c r="G11" s="8">
        <f>D6*13</f>
        <v>3.25</v>
      </c>
      <c r="H11" s="3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51" x14ac:dyDescent="0.25">
      <c r="A12" s="1"/>
      <c r="B12" s="3"/>
      <c r="C12" s="9">
        <f>D5/(D6*4)</f>
        <v>200</v>
      </c>
      <c r="D12" s="8">
        <f>D6*4</f>
        <v>1</v>
      </c>
      <c r="E12" s="3"/>
      <c r="F12" s="9">
        <f>D5/(D6*14)</f>
        <v>57.142857142857146</v>
      </c>
      <c r="G12" s="8">
        <f>D6*14</f>
        <v>3.5</v>
      </c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1" x14ac:dyDescent="0.25">
      <c r="A13" s="1"/>
      <c r="B13" s="3"/>
      <c r="C13" s="9">
        <f>D5/(D6*5)</f>
        <v>160</v>
      </c>
      <c r="D13" s="8">
        <f>D6*5</f>
        <v>1.25</v>
      </c>
      <c r="E13" s="3"/>
      <c r="F13" s="9">
        <f>D5/(D6*15)</f>
        <v>53.333333333333336</v>
      </c>
      <c r="G13" s="8">
        <f>D6*15</f>
        <v>3.75</v>
      </c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1" x14ac:dyDescent="0.25">
      <c r="A14" s="1"/>
      <c r="B14" s="3"/>
      <c r="C14" s="9">
        <f>D5/(D6*6)</f>
        <v>133.33333333333334</v>
      </c>
      <c r="D14" s="8">
        <f>D6*6</f>
        <v>1.5</v>
      </c>
      <c r="E14" s="3"/>
      <c r="F14" s="9">
        <f>D5/(D6*16)</f>
        <v>50</v>
      </c>
      <c r="G14" s="8">
        <f>D6*16</f>
        <v>4</v>
      </c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51" x14ac:dyDescent="0.25">
      <c r="A15" s="1"/>
      <c r="B15" s="3"/>
      <c r="C15" s="9">
        <f>D5/(D6*7)</f>
        <v>114.28571428571429</v>
      </c>
      <c r="D15" s="8">
        <f>D6*7</f>
        <v>1.75</v>
      </c>
      <c r="E15" s="3"/>
      <c r="F15" s="9">
        <f>D5/(D6*17)</f>
        <v>47.058823529411768</v>
      </c>
      <c r="G15" s="8">
        <f>D6*17</f>
        <v>4.25</v>
      </c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51" x14ac:dyDescent="0.25">
      <c r="A16" s="1"/>
      <c r="B16" s="3"/>
      <c r="C16" s="9">
        <f>D5/(D6*8)</f>
        <v>100</v>
      </c>
      <c r="D16" s="8">
        <f>D6*8</f>
        <v>2</v>
      </c>
      <c r="E16" s="3"/>
      <c r="F16" s="9">
        <f>D5/(D6*18)</f>
        <v>44.444444444444443</v>
      </c>
      <c r="G16" s="8">
        <f>D6*18</f>
        <v>4.5</v>
      </c>
      <c r="H16" s="3"/>
      <c r="I16" s="3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1" x14ac:dyDescent="0.25">
      <c r="A17" s="1"/>
      <c r="B17" s="3"/>
      <c r="C17" s="9">
        <f>D5/(D6*9)</f>
        <v>88.888888888888886</v>
      </c>
      <c r="D17" s="8">
        <f>D6*9</f>
        <v>2.25</v>
      </c>
      <c r="E17" s="3"/>
      <c r="F17" s="9">
        <f>D5/(D6*19)</f>
        <v>42.10526315789474</v>
      </c>
      <c r="G17" s="8">
        <f>D6*19</f>
        <v>4.75</v>
      </c>
      <c r="H17" s="3"/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1" x14ac:dyDescent="0.25">
      <c r="A18" s="1"/>
      <c r="B18" s="3"/>
      <c r="C18" s="9">
        <f>D5/(D6*10)</f>
        <v>80</v>
      </c>
      <c r="D18" s="8">
        <f>D6*10</f>
        <v>2.5</v>
      </c>
      <c r="E18" s="3"/>
      <c r="F18" s="9">
        <f>D5/(D6*20)</f>
        <v>40</v>
      </c>
      <c r="G18" s="8">
        <f>D6*20</f>
        <v>5</v>
      </c>
      <c r="H18" s="3"/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1" x14ac:dyDescent="0.25">
      <c r="A19" s="1"/>
      <c r="B19" s="3"/>
      <c r="C19" s="3" t="s">
        <v>3</v>
      </c>
      <c r="D19" s="3"/>
      <c r="E19" s="3"/>
      <c r="F19" s="3"/>
      <c r="G19" s="3"/>
      <c r="H19" s="3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x14ac:dyDescent="0.25">
      <c r="A21" s="1"/>
      <c r="B21" s="1"/>
      <c r="C21" s="1"/>
      <c r="D21" s="1"/>
      <c r="E21" s="2"/>
      <c r="F21" s="2" t="s">
        <v>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x14ac:dyDescent="0.25">
      <c r="A22" s="1"/>
      <c r="B22" s="1"/>
      <c r="C22" s="1"/>
      <c r="D22" s="1"/>
      <c r="E22" s="2"/>
      <c r="F22" s="2" t="s">
        <v>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x14ac:dyDescent="0.25">
      <c r="A23" s="1"/>
      <c r="B23" s="1"/>
      <c r="C23" s="1"/>
      <c r="D23" s="1"/>
      <c r="E23" s="2"/>
      <c r="F23" s="2" t="s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x14ac:dyDescent="0.25">
      <c r="A24" s="1"/>
      <c r="B24" s="1"/>
      <c r="C24" s="1"/>
      <c r="D24" s="1"/>
      <c r="E24" s="2"/>
      <c r="F24" s="2" t="s">
        <v>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x14ac:dyDescent="0.25">
      <c r="A57" s="2"/>
      <c r="B57" s="2"/>
      <c r="C57" s="2"/>
      <c r="D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x14ac:dyDescent="0.25">
      <c r="A58" s="2"/>
      <c r="B58" s="2"/>
      <c r="C58" s="2"/>
      <c r="D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x14ac:dyDescent="0.25">
      <c r="A59" s="2"/>
      <c r="B59" s="2"/>
      <c r="C59" s="2"/>
      <c r="D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x14ac:dyDescent="0.25">
      <c r="A60" s="2"/>
      <c r="B60" s="2"/>
      <c r="C60" s="2"/>
      <c r="D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x14ac:dyDescent="0.25">
      <c r="A61" s="2"/>
      <c r="B61" s="2"/>
      <c r="C61" s="2"/>
      <c r="D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x14ac:dyDescent="0.25">
      <c r="A62" s="2"/>
      <c r="B62" s="2"/>
      <c r="C62" s="2"/>
      <c r="D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x14ac:dyDescent="0.25">
      <c r="A63" s="2"/>
      <c r="B63" s="2"/>
      <c r="C63" s="2"/>
      <c r="D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x14ac:dyDescent="0.25">
      <c r="A64" s="2"/>
      <c r="B64" s="2"/>
      <c r="C64" s="2"/>
      <c r="D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x14ac:dyDescent="0.25">
      <c r="A65" s="2"/>
      <c r="B65" s="2"/>
      <c r="C65" s="2"/>
      <c r="D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x14ac:dyDescent="0.25"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x14ac:dyDescent="0.25"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x14ac:dyDescent="0.25"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x14ac:dyDescent="0.25"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x14ac:dyDescent="0.25"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25"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25"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x14ac:dyDescent="0.25"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x14ac:dyDescent="0.25"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x14ac:dyDescent="0.25"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x14ac:dyDescent="0.25"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x14ac:dyDescent="0.25"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x14ac:dyDescent="0.25"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x14ac:dyDescent="0.25"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x14ac:dyDescent="0.25"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8:51" x14ac:dyDescent="0.25"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8:51" x14ac:dyDescent="0.25"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8:51" x14ac:dyDescent="0.25"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8:51" x14ac:dyDescent="0.25"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8:51" x14ac:dyDescent="0.25"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8:51" x14ac:dyDescent="0.25"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8:51" x14ac:dyDescent="0.25"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8:51" x14ac:dyDescent="0.25"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8:51" x14ac:dyDescent="0.25"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8:51" x14ac:dyDescent="0.25"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8:51" x14ac:dyDescent="0.25"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8:51" x14ac:dyDescent="0.25"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8:51" x14ac:dyDescent="0.25"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8:51" x14ac:dyDescent="0.25"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8:51" x14ac:dyDescent="0.25"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8:51" x14ac:dyDescent="0.25"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8:51" x14ac:dyDescent="0.25"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8:51" x14ac:dyDescent="0.25"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8:51" x14ac:dyDescent="0.25"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8:51" x14ac:dyDescent="0.25"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8:51" x14ac:dyDescent="0.25"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8:51" x14ac:dyDescent="0.25"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8:51" x14ac:dyDescent="0.25"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8:51" x14ac:dyDescent="0.25"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8:51" x14ac:dyDescent="0.25"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8:51" x14ac:dyDescent="0.25"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8:51" x14ac:dyDescent="0.25"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8:51" x14ac:dyDescent="0.25"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8:51" x14ac:dyDescent="0.25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8:51" x14ac:dyDescent="0.25"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8:51" x14ac:dyDescent="0.25"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8:51" x14ac:dyDescent="0.25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8:51" x14ac:dyDescent="0.25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8:51" x14ac:dyDescent="0.25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8:51" x14ac:dyDescent="0.25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8:51" x14ac:dyDescent="0.25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8:51" x14ac:dyDescent="0.25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8:51" x14ac:dyDescent="0.25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8:51" x14ac:dyDescent="0.25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8:51" x14ac:dyDescent="0.25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8:51" x14ac:dyDescent="0.25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8:51" x14ac:dyDescent="0.25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8:51" x14ac:dyDescent="0.25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8:51" x14ac:dyDescent="0.25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8:51" x14ac:dyDescent="0.25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8:51" x14ac:dyDescent="0.25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8:51" x14ac:dyDescent="0.25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8:51" x14ac:dyDescent="0.25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8:51" x14ac:dyDescent="0.25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8:51" x14ac:dyDescent="0.25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8:51" x14ac:dyDescent="0.25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8:51" x14ac:dyDescent="0.25"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8:51" x14ac:dyDescent="0.25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8:51" x14ac:dyDescent="0.25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8:51" x14ac:dyDescent="0.25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8:51" x14ac:dyDescent="0.25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8:51" x14ac:dyDescent="0.25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8:51" x14ac:dyDescent="0.25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8:51" x14ac:dyDescent="0.25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8:51" x14ac:dyDescent="0.25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8:51" x14ac:dyDescent="0.25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8:51" x14ac:dyDescent="0.25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8:51" x14ac:dyDescent="0.25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8:51" x14ac:dyDescent="0.25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8:51" x14ac:dyDescent="0.25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8:51" x14ac:dyDescent="0.25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8:51" x14ac:dyDescent="0.25"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8:51" x14ac:dyDescent="0.25"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8:51" x14ac:dyDescent="0.25"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8:51" x14ac:dyDescent="0.25"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8:51" x14ac:dyDescent="0.25"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8:51" x14ac:dyDescent="0.25"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8:51" x14ac:dyDescent="0.25"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8:51" x14ac:dyDescent="0.25"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8:51" x14ac:dyDescent="0.25"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8:51" x14ac:dyDescent="0.25"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8:51" x14ac:dyDescent="0.25"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8:51" x14ac:dyDescent="0.25"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8:51" x14ac:dyDescent="0.25"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8:51" x14ac:dyDescent="0.25"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8:51" x14ac:dyDescent="0.25"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8:51" x14ac:dyDescent="0.25"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8:51" x14ac:dyDescent="0.25"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8:51" x14ac:dyDescent="0.25"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8:51" x14ac:dyDescent="0.25"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8:51" x14ac:dyDescent="0.25"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8:51" x14ac:dyDescent="0.25"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8:51" x14ac:dyDescent="0.25"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8:51" x14ac:dyDescent="0.25"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8:51" x14ac:dyDescent="0.25"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8:51" x14ac:dyDescent="0.25"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8:51" x14ac:dyDescent="0.25"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8:51" x14ac:dyDescent="0.25"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8:51" x14ac:dyDescent="0.25"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8:51" x14ac:dyDescent="0.25"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8:51" x14ac:dyDescent="0.25"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8:51" x14ac:dyDescent="0.25"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8:51" x14ac:dyDescent="0.25"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8:51" x14ac:dyDescent="0.25"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8:51" x14ac:dyDescent="0.25"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8:51" x14ac:dyDescent="0.25"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8:51" x14ac:dyDescent="0.25"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8:51" x14ac:dyDescent="0.25"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8:51" x14ac:dyDescent="0.25"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8:51" x14ac:dyDescent="0.25"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8:51" x14ac:dyDescent="0.25"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8:51" x14ac:dyDescent="0.25"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8:51" x14ac:dyDescent="0.25"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8:51" x14ac:dyDescent="0.25"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8:51" x14ac:dyDescent="0.25"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8:51" x14ac:dyDescent="0.25"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8:51" x14ac:dyDescent="0.25"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8:51" x14ac:dyDescent="0.25"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8:51" x14ac:dyDescent="0.25"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8:51" x14ac:dyDescent="0.25"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8:51" x14ac:dyDescent="0.25"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8:51" x14ac:dyDescent="0.25"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8:51" x14ac:dyDescent="0.25"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8:51" x14ac:dyDescent="0.25"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8:51" x14ac:dyDescent="0.25"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8:51" x14ac:dyDescent="0.25"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8:51" x14ac:dyDescent="0.25"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8:51" x14ac:dyDescent="0.25"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8:51" x14ac:dyDescent="0.25"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8:51" x14ac:dyDescent="0.25"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8:51" x14ac:dyDescent="0.25"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8:51" x14ac:dyDescent="0.25"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8:51" x14ac:dyDescent="0.25"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8:51" x14ac:dyDescent="0.25"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8:51" x14ac:dyDescent="0.25"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8:51" x14ac:dyDescent="0.25"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8:51" x14ac:dyDescent="0.25"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8:51" x14ac:dyDescent="0.25"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8:51" x14ac:dyDescent="0.25"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8:51" x14ac:dyDescent="0.25"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8:51" x14ac:dyDescent="0.25"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8:51" x14ac:dyDescent="0.25"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8:51" x14ac:dyDescent="0.25"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8:51" x14ac:dyDescent="0.25"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8:51" x14ac:dyDescent="0.25"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8:51" x14ac:dyDescent="0.25"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8:51" x14ac:dyDescent="0.25"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8:51" x14ac:dyDescent="0.25"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8:51" x14ac:dyDescent="0.25"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8:51" x14ac:dyDescent="0.25"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8:51" x14ac:dyDescent="0.25"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8:51" x14ac:dyDescent="0.25"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8:51" x14ac:dyDescent="0.25"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8:51" x14ac:dyDescent="0.25"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8:51" x14ac:dyDescent="0.25"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8:51" x14ac:dyDescent="0.25"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8:51" x14ac:dyDescent="0.25"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8:51" x14ac:dyDescent="0.25"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8:51" x14ac:dyDescent="0.25"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8:51" x14ac:dyDescent="0.25"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8:51" x14ac:dyDescent="0.25"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8:51" x14ac:dyDescent="0.25"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8:51" x14ac:dyDescent="0.25"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8:51" x14ac:dyDescent="0.25"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8:51" x14ac:dyDescent="0.25"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8:51" x14ac:dyDescent="0.25"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8:51" x14ac:dyDescent="0.25"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8:51" x14ac:dyDescent="0.25"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8:51" x14ac:dyDescent="0.25"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8:51" x14ac:dyDescent="0.25"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8:51" x14ac:dyDescent="0.25"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8:51" x14ac:dyDescent="0.25"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8:51" x14ac:dyDescent="0.25"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8:51" x14ac:dyDescent="0.25"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8:51" x14ac:dyDescent="0.25"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8:51" x14ac:dyDescent="0.25"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8:51" x14ac:dyDescent="0.25"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8:51" x14ac:dyDescent="0.25"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8:51" x14ac:dyDescent="0.25"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8:51" x14ac:dyDescent="0.25"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8:51" x14ac:dyDescent="0.25"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8:51" x14ac:dyDescent="0.25"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8:51" x14ac:dyDescent="0.25"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8:51" x14ac:dyDescent="0.25"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8:51" x14ac:dyDescent="0.25"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8:51" x14ac:dyDescent="0.25"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8:51" x14ac:dyDescent="0.25"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8:51" x14ac:dyDescent="0.25"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8:51" x14ac:dyDescent="0.25"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8:51" x14ac:dyDescent="0.25"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8:51" x14ac:dyDescent="0.25"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8:51" x14ac:dyDescent="0.25"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8:51" x14ac:dyDescent="0.25"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8:51" x14ac:dyDescent="0.25"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8:51" x14ac:dyDescent="0.25"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8:51" x14ac:dyDescent="0.25"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8:51" x14ac:dyDescent="0.25"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8:51" x14ac:dyDescent="0.25"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8:51" x14ac:dyDescent="0.25"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8:51" x14ac:dyDescent="0.25"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8:51" x14ac:dyDescent="0.25"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8:51" x14ac:dyDescent="0.25"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8:51" x14ac:dyDescent="0.25"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8:51" x14ac:dyDescent="0.25"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8:51" x14ac:dyDescent="0.25"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8:51" x14ac:dyDescent="0.25"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8:51" x14ac:dyDescent="0.25"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8:51" x14ac:dyDescent="0.25"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8:51" x14ac:dyDescent="0.25"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8:51" x14ac:dyDescent="0.25"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8:51" x14ac:dyDescent="0.25"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8:51" x14ac:dyDescent="0.25"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8:51" x14ac:dyDescent="0.25"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8:51" x14ac:dyDescent="0.25"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8:51" x14ac:dyDescent="0.25"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8:51" x14ac:dyDescent="0.25"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8:51" x14ac:dyDescent="0.25"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8:51" x14ac:dyDescent="0.25"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8:51" x14ac:dyDescent="0.25"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8:51" x14ac:dyDescent="0.25"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8:51" x14ac:dyDescent="0.25"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8:51" x14ac:dyDescent="0.25"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8:51" x14ac:dyDescent="0.25"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8:51" x14ac:dyDescent="0.25"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8:51" x14ac:dyDescent="0.25"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8:51" x14ac:dyDescent="0.25"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8:51" x14ac:dyDescent="0.25"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8:51" x14ac:dyDescent="0.25"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8:51" x14ac:dyDescent="0.25"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8:51" x14ac:dyDescent="0.25"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8:51" x14ac:dyDescent="0.25"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8:51" x14ac:dyDescent="0.25"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8:51" x14ac:dyDescent="0.25"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8:51" x14ac:dyDescent="0.25"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8:51" x14ac:dyDescent="0.25"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8:51" x14ac:dyDescent="0.25"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8:51" x14ac:dyDescent="0.25"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8:51" x14ac:dyDescent="0.25"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8:51" x14ac:dyDescent="0.25"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8:51" x14ac:dyDescent="0.25"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8:51" x14ac:dyDescent="0.25"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8:51" x14ac:dyDescent="0.25"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8:51" x14ac:dyDescent="0.25"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8:51" x14ac:dyDescent="0.25"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8:51" x14ac:dyDescent="0.25"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8:51" x14ac:dyDescent="0.25"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</sheetData>
  <mergeCells count="1">
    <mergeCell ref="D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2015-05-28T21:57:17Z</dcterms:created>
  <dcterms:modified xsi:type="dcterms:W3CDTF">2015-05-28T22:02:06Z</dcterms:modified>
</cp:coreProperties>
</file>